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O\tonery\017\1 výzva\"/>
    </mc:Choice>
  </mc:AlternateContent>
  <xr:revisionPtr revIDLastSave="0" documentId="13_ncr:1_{D5C46EF6-A1C4-4CE5-AB8F-21610A4E897B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Tonery!$B$2:$T$22</definedName>
  </definedNames>
  <calcPr calcId="191029"/>
</workbook>
</file>

<file path=xl/calcChain.xml><?xml version="1.0" encoding="utf-8"?>
<calcChain xmlns="http://schemas.openxmlformats.org/spreadsheetml/2006/main">
  <c r="O14" i="1" l="1"/>
  <c r="O15" i="1"/>
  <c r="O16" i="1"/>
  <c r="O17" i="1"/>
  <c r="R14" i="1"/>
  <c r="S14" i="1"/>
  <c r="R15" i="1"/>
  <c r="S15" i="1"/>
  <c r="R16" i="1"/>
  <c r="S16" i="1"/>
  <c r="R17" i="1"/>
  <c r="S17" i="1"/>
  <c r="H14" i="1"/>
  <c r="H15" i="1"/>
  <c r="H16" i="1"/>
  <c r="R8" i="1"/>
  <c r="S8" i="1"/>
  <c r="R9" i="1"/>
  <c r="S9" i="1"/>
  <c r="R10" i="1"/>
  <c r="S10" i="1"/>
  <c r="R11" i="1"/>
  <c r="S11" i="1"/>
  <c r="R12" i="1"/>
  <c r="S12" i="1"/>
  <c r="R13" i="1"/>
  <c r="S13" i="1"/>
  <c r="R18" i="1"/>
  <c r="S18" i="1"/>
  <c r="R19" i="1"/>
  <c r="S19" i="1"/>
  <c r="O8" i="1"/>
  <c r="O9" i="1"/>
  <c r="O10" i="1"/>
  <c r="O11" i="1"/>
  <c r="O12" i="1"/>
  <c r="O13" i="1"/>
  <c r="O18" i="1"/>
  <c r="O19" i="1"/>
  <c r="H8" i="1"/>
  <c r="H9" i="1"/>
  <c r="H10" i="1"/>
  <c r="H11" i="1"/>
  <c r="H12" i="1"/>
  <c r="H13" i="1"/>
  <c r="H18" i="1"/>
  <c r="H19" i="1"/>
  <c r="H7" i="1"/>
  <c r="O7" i="1" l="1"/>
  <c r="P22" i="1" s="1"/>
  <c r="S7" i="1" l="1"/>
  <c r="R7" i="1"/>
  <c r="Q22" i="1" s="1"/>
</calcChain>
</file>

<file path=xl/sharedStrings.xml><?xml version="1.0" encoding="utf-8"?>
<sst xmlns="http://schemas.openxmlformats.org/spreadsheetml/2006/main" count="89" uniqueCount="63">
  <si>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</si>
  <si>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</si>
  <si>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</si>
  <si>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</si>
  <si>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</si>
  <si>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</si>
  <si>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</si>
  <si>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</si>
  <si>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</si>
  <si>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</si>
  <si>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</si>
  <si>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</si>
  <si>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</si>
  <si>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30125000-1 - Části a příslušenství fotokopírovacích strojů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</si>
  <si>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</si>
  <si>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</si>
  <si>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</si>
  <si>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</si>
  <si>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</si>
  <si>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</si>
  <si>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</si>
  <si>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</si>
  <si>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</si>
  <si>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</si>
  <si>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</si>
  <si>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</si>
  <si>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</si>
  <si>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</si>
  <si>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</si>
  <si>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NE</t>
  </si>
  <si>
    <t>Samostatná faktura</t>
  </si>
  <si>
    <t>Pokud financováno z projektových prostředků, pak ŘEŠITEL uvede: NÁZEV A ČÍSLO DOTAČNÍHO PROJEKTU</t>
  </si>
  <si>
    <t>Originální toner. Výtěžnost 30 000 stran.</t>
  </si>
  <si>
    <t>Originální toner. Výtěžnost 20 000 stran.</t>
  </si>
  <si>
    <t>Příloha č. 2 Kupní smlouvy - technická specifikace
Tonery (II.) 017 - 2022 (originální)</t>
  </si>
  <si>
    <t>Odpadní nádobka do tiskárny Kyocera TASKalfa 4052ci</t>
  </si>
  <si>
    <t>Odpadní nádobka do tiskárny Triumph adler 350ci</t>
  </si>
  <si>
    <t>Tiskový válec pro tiskárnu OKI MC352</t>
  </si>
  <si>
    <t>DFPR - Ing. Lenka Krouparová, 
Tel.: 37763 7001,
E-mail: krouparo@fpr.zcu.cz</t>
  </si>
  <si>
    <t>sady Pětařicátníků 14, 
301 00 Plzeň,
Fakulta právnická - Děkanát,
místnost PC 213</t>
  </si>
  <si>
    <t>ŠUZ - Mgr. Petra Svobodová,
Tel.: 37763 1856,
E-mail: psvobodo@suz.zcu.cz</t>
  </si>
  <si>
    <t>Univerzitní 8, 
301 00 Plzeň,
Rektorát,
místnost UR 116</t>
  </si>
  <si>
    <t>PS-E  Ing. Pavol Janča,
Tel.: 737 619 252,
E-mail: pjanca@ps.zcu.cz</t>
  </si>
  <si>
    <t>Univerzitní 22, 
301 00 Plzeň,
Provoz a služby - Energetické hospodářství,
místnost UK 008</t>
  </si>
  <si>
    <t>ŠUZ - David Koudela,
Tel.: 607 963 742</t>
  </si>
  <si>
    <t>Hrad Nečtiny 1, 
331 62 Nečtiny,
Školicí a ubytovací zařízení Nečtiny</t>
  </si>
  <si>
    <r>
      <t>Toner do tiskárny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  <r>
      <rPr>
        <sz val="11"/>
        <color theme="1"/>
        <rFont val="Calibri"/>
        <family val="2"/>
        <charset val="238"/>
        <scheme val="minor"/>
      </rPr>
      <t xml:space="preserve"> (black)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</si>
  <si>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azurový</t>
    </r>
    <r>
      <rPr>
        <sz val="11"/>
        <color theme="1"/>
        <rFont val="Calibri"/>
        <family val="2"/>
        <charset val="238"/>
        <scheme val="minor"/>
      </rPr>
      <t xml:space="preserve"> (cyan)</t>
    </r>
  </si>
  <si>
    <r>
      <t>Toner do tiskárny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  <r>
      <rPr>
        <sz val="11"/>
        <color theme="1"/>
        <rFont val="Calibri"/>
        <family val="2"/>
        <charset val="238"/>
        <scheme val="minor"/>
      </rPr>
      <t xml:space="preserve"> (magenta)</t>
    </r>
  </si>
  <si>
    <r>
      <t>Toner do tiskárny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  <r>
      <rPr>
        <sz val="11"/>
        <color theme="1"/>
        <rFont val="Calibri"/>
        <family val="2"/>
        <charset val="238"/>
        <scheme val="minor"/>
      </rPr>
      <t xml:space="preserve"> (yellow)</t>
    </r>
  </si>
  <si>
    <r>
      <t xml:space="preserve">Toner do tiskárny Triumph adler 350ci - </t>
    </r>
    <r>
      <rPr>
        <b/>
        <sz val="11"/>
        <color theme="1"/>
        <rFont val="Calibri"/>
        <family val="2"/>
        <charset val="238"/>
        <scheme val="minor"/>
      </rPr>
      <t>černý</t>
    </r>
    <r>
      <rPr>
        <sz val="11"/>
        <color theme="1"/>
        <rFont val="Calibri"/>
        <family val="2"/>
        <charset val="238"/>
        <scheme val="minor"/>
      </rPr>
      <t xml:space="preserve"> (black)</t>
    </r>
  </si>
  <si>
    <r>
      <t xml:space="preserve">Toner do tiskárny Triumph adler 350ci - </t>
    </r>
    <r>
      <rPr>
        <b/>
        <sz val="11"/>
        <color theme="1"/>
        <rFont val="Calibri"/>
        <family val="2"/>
        <charset val="238"/>
        <scheme val="minor"/>
      </rPr>
      <t xml:space="preserve">azurový </t>
    </r>
    <r>
      <rPr>
        <sz val="11"/>
        <color theme="1"/>
        <rFont val="Calibri"/>
        <family val="2"/>
        <charset val="238"/>
        <scheme val="minor"/>
      </rPr>
      <t>(cyan)</t>
    </r>
  </si>
  <si>
    <r>
      <t xml:space="preserve">Toner do tiskárny Triumph adler 350ci - </t>
    </r>
    <r>
      <rPr>
        <b/>
        <sz val="11"/>
        <color theme="1"/>
        <rFont val="Calibri"/>
        <family val="2"/>
        <charset val="238"/>
        <scheme val="minor"/>
      </rPr>
      <t>purpurový</t>
    </r>
    <r>
      <rPr>
        <sz val="11"/>
        <color theme="1"/>
        <rFont val="Calibri"/>
        <family val="2"/>
        <charset val="238"/>
        <scheme val="minor"/>
      </rPr>
      <t xml:space="preserve"> (magenta)</t>
    </r>
  </si>
  <si>
    <r>
      <t xml:space="preserve">Toner do tiskárny Triumph adler 350ci - </t>
    </r>
    <r>
      <rPr>
        <b/>
        <sz val="11"/>
        <color theme="1"/>
        <rFont val="Calibri"/>
        <family val="2"/>
        <charset val="238"/>
        <scheme val="minor"/>
      </rPr>
      <t xml:space="preserve">žlutý </t>
    </r>
    <r>
      <rPr>
        <sz val="11"/>
        <color theme="1"/>
        <rFont val="Calibri"/>
        <family val="2"/>
        <charset val="238"/>
        <scheme val="minor"/>
      </rPr>
      <t>(yellow)</t>
    </r>
  </si>
  <si>
    <r>
      <t xml:space="preserve">Toner do tiskárny HP laser jet PRO MFP M426dw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</si>
  <si>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LaserJet Pro MFP 130 fw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</si>
  <si>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40 000 stran.</t>
  </si>
  <si>
    <t>Originální toner. Výtěžnost 18 000 stran.</t>
  </si>
  <si>
    <t>Originální toner. Výtěžnost 12 000 stran.</t>
  </si>
  <si>
    <t xml:space="preserve">Originální odpadní nádobka. Výtěžnost 44 000 stran. </t>
  </si>
  <si>
    <t>Originální toner. Výtěžnost 1 600 stran.</t>
  </si>
  <si>
    <t>Originální tiskový válec. Výtěžnost 30 000 čb stran a 20 000 barevných stran.</t>
  </si>
  <si>
    <t>Originální toner. Výtěžnost 3 100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</si>
</sst>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36">
    <xf numFmtId="0" fontId="0" fillId="0" borderId="0" xfId="0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18" fillId="0" borderId="0" xfId="0" applyFont="1" applyFill="1" applyAlignment="1" applyProtection="1">
      <alignment vertical="center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Protection="1"/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21" fillId="6" borderId="4" xfId="0" applyFont="1" applyFill="1" applyBorder="1" applyAlignment="1" applyProtection="1">
      <alignment horizontal="center" vertical="center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8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18" fillId="3" borderId="7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18" fillId="3" borderId="10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0" fillId="4" borderId="14" xfId="0" applyFill="1" applyBorder="1" applyAlignment="1" applyProtection="1">
      <alignment horizontal="center" vertical="center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8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3" fontId="4" fillId="2" borderId="15" xfId="0" applyNumberFormat="1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18" fillId="3" borderId="1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6" xfId="0" applyBorder="1" applyProtection="1"/>
    <xf numFmtId="0" fontId="1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 wrapText="1"/>
    </xf>
    <xf numFmtId="0" fontId="14" fillId="0" borderId="0" xfId="0" applyFont="1" applyAlignment="1" applyProtection="1">
      <alignment horizontal="left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22" fillId="0" borderId="0" xfId="0" applyFont="1" applyProtection="1"/>
    <xf numFmtId="0" fontId="22" fillId="0" borderId="0" xfId="0" applyFont="1" applyAlignment="1" applyProtection="1">
      <alignment horizontal="center"/>
    </xf>
    <xf numFmtId="0" fontId="15" fillId="5" borderId="13" xfId="0" applyFont="1" applyFill="1" applyBorder="1" applyAlignment="1" applyProtection="1">
      <alignment horizontal="left" vertical="center" wrapText="1" indent="1"/>
      <protection locked="0"/>
    </xf>
    <xf numFmtId="0" fontId="15" fillId="5" borderId="9" xfId="0" applyFont="1" applyFill="1" applyBorder="1" applyAlignment="1" applyProtection="1">
      <alignment horizontal="left" vertical="center" wrapText="1" indent="1"/>
      <protection locked="0"/>
    </xf>
    <xf numFmtId="0" fontId="15" fillId="5" borderId="14" xfId="0" applyFont="1" applyFill="1" applyBorder="1" applyAlignment="1" applyProtection="1">
      <alignment horizontal="left" vertical="center" wrapText="1" indent="1"/>
      <protection locked="0"/>
    </xf>
    <xf numFmtId="0" fontId="15" fillId="5" borderId="18" xfId="0" applyFont="1" applyFill="1" applyBorder="1" applyAlignment="1" applyProtection="1">
      <alignment horizontal="left" vertical="center" wrapText="1" indent="1"/>
      <protection locked="0"/>
    </xf>
    <xf numFmtId="0" fontId="15" fillId="5" borderId="11" xfId="0" applyFont="1" applyFill="1" applyBorder="1" applyAlignment="1" applyProtection="1">
      <alignment horizontal="left" vertical="center" wrapText="1" indent="1"/>
      <protection locked="0"/>
    </xf>
    <xf numFmtId="164" fontId="15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9"/>
  <sheetViews>
    <sheetView tabSelected="1" topLeftCell="E1" zoomScale="66" zoomScaleNormal="66" workbookViewId="0">
      <selection activeCell="N22" sqref="N22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62.5703125" style="5" customWidth="1"/>
    <col min="4" max="4" width="11.7109375" style="122" customWidth="1"/>
    <col min="5" max="5" width="11.28515625" style="123" customWidth="1"/>
    <col min="6" max="6" width="78.140625" style="5" customWidth="1"/>
    <col min="7" max="7" width="27.85546875" style="5" customWidth="1"/>
    <col min="8" max="8" width="20.140625" style="5" customWidth="1"/>
    <col min="9" max="9" width="24.85546875" style="5" customWidth="1"/>
    <col min="10" max="10" width="16.85546875" style="5" customWidth="1"/>
    <col min="11" max="11" width="25.85546875" style="6" hidden="1" customWidth="1"/>
    <col min="12" max="12" width="36" style="6" customWidth="1"/>
    <col min="13" max="13" width="45.5703125" style="6" customWidth="1"/>
    <col min="14" max="14" width="25.7109375" style="5" customWidth="1"/>
    <col min="15" max="15" width="17.710937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9.140625" style="7" customWidth="1"/>
    <col min="22" max="16384" width="9.140625" style="6"/>
  </cols>
  <sheetData>
    <row r="1" spans="2:21" ht="43.15" customHeight="1" x14ac:dyDescent="0.25">
      <c r="B1" s="1" t="s">
        <v>34</v>
      </c>
      <c r="C1" s="2"/>
      <c r="D1" s="3"/>
      <c r="E1" s="4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K2" s="13"/>
      <c r="L2" s="13"/>
      <c r="N2" s="10"/>
      <c r="O2" s="10"/>
      <c r="P2" s="14"/>
      <c r="Q2" s="14"/>
      <c r="S2" s="14"/>
      <c r="T2" s="15"/>
      <c r="U2" s="16"/>
    </row>
    <row r="3" spans="2:21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7"/>
      <c r="P3" s="21"/>
      <c r="Q3" s="21"/>
      <c r="R3" s="21"/>
      <c r="S3" s="21"/>
    </row>
    <row r="4" spans="2:21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0"/>
      <c r="O4" s="10"/>
      <c r="P4" s="14"/>
      <c r="Q4" s="14"/>
      <c r="S4" s="14"/>
    </row>
    <row r="5" spans="2:21" ht="34.5" customHeight="1" thickBot="1" x14ac:dyDescent="0.3">
      <c r="B5" s="24"/>
      <c r="C5" s="25"/>
      <c r="D5" s="26"/>
      <c r="E5" s="26"/>
      <c r="F5" s="10"/>
      <c r="G5" s="27" t="s">
        <v>2</v>
      </c>
      <c r="H5" s="28"/>
      <c r="I5" s="10"/>
      <c r="J5" s="10"/>
      <c r="N5" s="29"/>
      <c r="O5" s="29"/>
      <c r="Q5" s="27" t="s">
        <v>2</v>
      </c>
      <c r="U5" s="30"/>
    </row>
    <row r="6" spans="2:21" ht="102.75" customHeight="1" thickTop="1" thickBot="1" x14ac:dyDescent="0.3">
      <c r="B6" s="31" t="s">
        <v>3</v>
      </c>
      <c r="C6" s="32" t="s">
        <v>17</v>
      </c>
      <c r="D6" s="33" t="s">
        <v>4</v>
      </c>
      <c r="E6" s="32" t="s">
        <v>18</v>
      </c>
      <c r="F6" s="32" t="s">
        <v>19</v>
      </c>
      <c r="G6" s="34" t="s">
        <v>5</v>
      </c>
      <c r="H6" s="32" t="s">
        <v>14</v>
      </c>
      <c r="I6" s="32" t="s">
        <v>20</v>
      </c>
      <c r="J6" s="32" t="s">
        <v>21</v>
      </c>
      <c r="K6" s="33" t="s">
        <v>31</v>
      </c>
      <c r="L6" s="35" t="s">
        <v>22</v>
      </c>
      <c r="M6" s="32" t="s">
        <v>25</v>
      </c>
      <c r="N6" s="32" t="s">
        <v>23</v>
      </c>
      <c r="O6" s="32" t="s">
        <v>24</v>
      </c>
      <c r="P6" s="33" t="s">
        <v>6</v>
      </c>
      <c r="Q6" s="36" t="s">
        <v>7</v>
      </c>
      <c r="R6" s="37" t="s">
        <v>8</v>
      </c>
      <c r="S6" s="37" t="s">
        <v>9</v>
      </c>
      <c r="T6" s="32" t="s">
        <v>26</v>
      </c>
      <c r="U6" s="32" t="s">
        <v>27</v>
      </c>
    </row>
    <row r="7" spans="2:21" ht="27.75" customHeight="1" thickTop="1" x14ac:dyDescent="0.25">
      <c r="B7" s="38">
        <v>1</v>
      </c>
      <c r="C7" s="39" t="s">
        <v>46</v>
      </c>
      <c r="D7" s="40">
        <v>4</v>
      </c>
      <c r="E7" s="41" t="s">
        <v>28</v>
      </c>
      <c r="F7" s="39" t="s">
        <v>32</v>
      </c>
      <c r="G7" s="126"/>
      <c r="H7" s="42" t="str">
        <f t="shared" ref="H7:H19" si="0">IF(P7&gt;1999,"ANO","NE")</f>
        <v>NE</v>
      </c>
      <c r="I7" s="43" t="s">
        <v>30</v>
      </c>
      <c r="J7" s="44" t="s">
        <v>29</v>
      </c>
      <c r="K7" s="45"/>
      <c r="L7" s="46" t="s">
        <v>38</v>
      </c>
      <c r="M7" s="46" t="s">
        <v>39</v>
      </c>
      <c r="N7" s="47">
        <v>21</v>
      </c>
      <c r="O7" s="48">
        <f>D7*P7</f>
        <v>5600</v>
      </c>
      <c r="P7" s="49">
        <v>1400</v>
      </c>
      <c r="Q7" s="131"/>
      <c r="R7" s="50">
        <f>D7*Q7</f>
        <v>0</v>
      </c>
      <c r="S7" s="51" t="str">
        <f t="shared" ref="S7" si="1">IF(ISNUMBER(Q7), IF(Q7&gt;P7,"NEVYHOVUJE","VYHOVUJE")," ")</f>
        <v xml:space="preserve"> </v>
      </c>
      <c r="T7" s="52"/>
      <c r="U7" s="52" t="s">
        <v>10</v>
      </c>
    </row>
    <row r="8" spans="2:21" ht="27.75" customHeight="1" x14ac:dyDescent="0.25">
      <c r="B8" s="53">
        <v>2</v>
      </c>
      <c r="C8" s="54" t="s">
        <v>47</v>
      </c>
      <c r="D8" s="55">
        <v>3</v>
      </c>
      <c r="E8" s="56" t="s">
        <v>28</v>
      </c>
      <c r="F8" s="54" t="s">
        <v>33</v>
      </c>
      <c r="G8" s="127"/>
      <c r="H8" s="57" t="str">
        <f t="shared" si="0"/>
        <v>ANO</v>
      </c>
      <c r="I8" s="58"/>
      <c r="J8" s="59"/>
      <c r="K8" s="60"/>
      <c r="L8" s="58"/>
      <c r="M8" s="58"/>
      <c r="N8" s="61"/>
      <c r="O8" s="62">
        <f t="shared" ref="O8:O19" si="2">D8*P8</f>
        <v>8970</v>
      </c>
      <c r="P8" s="63">
        <v>2990</v>
      </c>
      <c r="Q8" s="132"/>
      <c r="R8" s="64">
        <f t="shared" ref="R8:R19" si="3">D8*Q8</f>
        <v>0</v>
      </c>
      <c r="S8" s="65" t="str">
        <f t="shared" ref="S8:S19" si="4">IF(ISNUMBER(Q8), IF(Q8&gt;P8,"NEVYHOVUJE","VYHOVUJE")," ")</f>
        <v xml:space="preserve"> </v>
      </c>
      <c r="T8" s="66"/>
      <c r="U8" s="66"/>
    </row>
    <row r="9" spans="2:21" ht="27.75" customHeight="1" x14ac:dyDescent="0.25">
      <c r="B9" s="53">
        <v>3</v>
      </c>
      <c r="C9" s="54" t="s">
        <v>48</v>
      </c>
      <c r="D9" s="55">
        <v>3</v>
      </c>
      <c r="E9" s="56" t="s">
        <v>28</v>
      </c>
      <c r="F9" s="54" t="s">
        <v>33</v>
      </c>
      <c r="G9" s="127"/>
      <c r="H9" s="57" t="str">
        <f t="shared" si="0"/>
        <v>ANO</v>
      </c>
      <c r="I9" s="58"/>
      <c r="J9" s="59"/>
      <c r="K9" s="60"/>
      <c r="L9" s="58"/>
      <c r="M9" s="58"/>
      <c r="N9" s="61"/>
      <c r="O9" s="62">
        <f t="shared" si="2"/>
        <v>8970</v>
      </c>
      <c r="P9" s="63">
        <v>2990</v>
      </c>
      <c r="Q9" s="132"/>
      <c r="R9" s="64">
        <f t="shared" si="3"/>
        <v>0</v>
      </c>
      <c r="S9" s="65" t="str">
        <f t="shared" si="4"/>
        <v xml:space="preserve"> </v>
      </c>
      <c r="T9" s="66"/>
      <c r="U9" s="66"/>
    </row>
    <row r="10" spans="2:21" ht="27.75" customHeight="1" x14ac:dyDescent="0.25">
      <c r="B10" s="53">
        <v>4</v>
      </c>
      <c r="C10" s="54" t="s">
        <v>49</v>
      </c>
      <c r="D10" s="55">
        <v>3</v>
      </c>
      <c r="E10" s="56" t="s">
        <v>28</v>
      </c>
      <c r="F10" s="54" t="s">
        <v>33</v>
      </c>
      <c r="G10" s="127"/>
      <c r="H10" s="57" t="str">
        <f t="shared" si="0"/>
        <v>ANO</v>
      </c>
      <c r="I10" s="58"/>
      <c r="J10" s="59"/>
      <c r="K10" s="60"/>
      <c r="L10" s="58"/>
      <c r="M10" s="58"/>
      <c r="N10" s="61"/>
      <c r="O10" s="62">
        <f t="shared" si="2"/>
        <v>8970</v>
      </c>
      <c r="P10" s="63">
        <v>2990</v>
      </c>
      <c r="Q10" s="132"/>
      <c r="R10" s="64">
        <f t="shared" si="3"/>
        <v>0</v>
      </c>
      <c r="S10" s="65" t="str">
        <f t="shared" si="4"/>
        <v xml:space="preserve"> </v>
      </c>
      <c r="T10" s="66"/>
      <c r="U10" s="66"/>
    </row>
    <row r="11" spans="2:21" ht="27.75" customHeight="1" x14ac:dyDescent="0.25">
      <c r="B11" s="53">
        <v>5</v>
      </c>
      <c r="C11" s="67" t="s">
        <v>35</v>
      </c>
      <c r="D11" s="55">
        <v>3</v>
      </c>
      <c r="E11" s="56" t="s">
        <v>28</v>
      </c>
      <c r="F11" s="54" t="s">
        <v>56</v>
      </c>
      <c r="G11" s="127"/>
      <c r="H11" s="57" t="str">
        <f t="shared" si="0"/>
        <v>NE</v>
      </c>
      <c r="I11" s="58"/>
      <c r="J11" s="59"/>
      <c r="K11" s="60"/>
      <c r="L11" s="58"/>
      <c r="M11" s="58"/>
      <c r="N11" s="61"/>
      <c r="O11" s="62">
        <f t="shared" si="2"/>
        <v>660</v>
      </c>
      <c r="P11" s="63">
        <v>220</v>
      </c>
      <c r="Q11" s="132"/>
      <c r="R11" s="64">
        <f t="shared" si="3"/>
        <v>0</v>
      </c>
      <c r="S11" s="65" t="str">
        <f t="shared" si="4"/>
        <v xml:space="preserve"> </v>
      </c>
      <c r="T11" s="66"/>
      <c r="U11" s="66"/>
    </row>
    <row r="12" spans="2:21" ht="27.75" customHeight="1" x14ac:dyDescent="0.25">
      <c r="B12" s="53">
        <v>6</v>
      </c>
      <c r="C12" s="54" t="s">
        <v>50</v>
      </c>
      <c r="D12" s="55">
        <v>3</v>
      </c>
      <c r="E12" s="56" t="s">
        <v>28</v>
      </c>
      <c r="F12" s="54" t="s">
        <v>57</v>
      </c>
      <c r="G12" s="127"/>
      <c r="H12" s="57" t="str">
        <f t="shared" si="0"/>
        <v>NE</v>
      </c>
      <c r="I12" s="58"/>
      <c r="J12" s="59"/>
      <c r="K12" s="60"/>
      <c r="L12" s="58"/>
      <c r="M12" s="58"/>
      <c r="N12" s="61"/>
      <c r="O12" s="62">
        <f t="shared" si="2"/>
        <v>3300</v>
      </c>
      <c r="P12" s="63">
        <v>1100</v>
      </c>
      <c r="Q12" s="132"/>
      <c r="R12" s="64">
        <f t="shared" si="3"/>
        <v>0</v>
      </c>
      <c r="S12" s="65" t="str">
        <f t="shared" si="4"/>
        <v xml:space="preserve"> </v>
      </c>
      <c r="T12" s="66"/>
      <c r="U12" s="66"/>
    </row>
    <row r="13" spans="2:21" ht="27.75" customHeight="1" x14ac:dyDescent="0.25">
      <c r="B13" s="53">
        <v>7</v>
      </c>
      <c r="C13" s="54" t="s">
        <v>51</v>
      </c>
      <c r="D13" s="55">
        <v>2</v>
      </c>
      <c r="E13" s="56" t="s">
        <v>28</v>
      </c>
      <c r="F13" s="54" t="s">
        <v>58</v>
      </c>
      <c r="G13" s="127"/>
      <c r="H13" s="57" t="str">
        <f t="shared" si="0"/>
        <v>ANO</v>
      </c>
      <c r="I13" s="58"/>
      <c r="J13" s="59"/>
      <c r="K13" s="60"/>
      <c r="L13" s="58"/>
      <c r="M13" s="58"/>
      <c r="N13" s="61"/>
      <c r="O13" s="62">
        <f t="shared" si="2"/>
        <v>4520</v>
      </c>
      <c r="P13" s="63">
        <v>2260</v>
      </c>
      <c r="Q13" s="132"/>
      <c r="R13" s="64">
        <f t="shared" si="3"/>
        <v>0</v>
      </c>
      <c r="S13" s="65" t="str">
        <f t="shared" si="4"/>
        <v xml:space="preserve"> </v>
      </c>
      <c r="T13" s="66"/>
      <c r="U13" s="66"/>
    </row>
    <row r="14" spans="2:21" ht="27.75" customHeight="1" x14ac:dyDescent="0.25">
      <c r="B14" s="53">
        <v>8</v>
      </c>
      <c r="C14" s="54" t="s">
        <v>52</v>
      </c>
      <c r="D14" s="55">
        <v>2</v>
      </c>
      <c r="E14" s="56" t="s">
        <v>28</v>
      </c>
      <c r="F14" s="54" t="s">
        <v>58</v>
      </c>
      <c r="G14" s="127"/>
      <c r="H14" s="57" t="str">
        <f t="shared" si="0"/>
        <v>ANO</v>
      </c>
      <c r="I14" s="58"/>
      <c r="J14" s="59"/>
      <c r="K14" s="60"/>
      <c r="L14" s="58"/>
      <c r="M14" s="58"/>
      <c r="N14" s="61"/>
      <c r="O14" s="62">
        <f t="shared" si="2"/>
        <v>4520</v>
      </c>
      <c r="P14" s="63">
        <v>2260</v>
      </c>
      <c r="Q14" s="132"/>
      <c r="R14" s="64">
        <f t="shared" ref="R14:R17" si="5">D14*Q14</f>
        <v>0</v>
      </c>
      <c r="S14" s="65" t="str">
        <f t="shared" ref="S14:S17" si="6">IF(ISNUMBER(Q14), IF(Q14&gt;P14,"NEVYHOVUJE","VYHOVUJE")," ")</f>
        <v xml:space="preserve"> </v>
      </c>
      <c r="T14" s="66"/>
      <c r="U14" s="66"/>
    </row>
    <row r="15" spans="2:21" ht="27.75" customHeight="1" x14ac:dyDescent="0.25">
      <c r="B15" s="53">
        <v>9</v>
      </c>
      <c r="C15" s="54" t="s">
        <v>53</v>
      </c>
      <c r="D15" s="55">
        <v>2</v>
      </c>
      <c r="E15" s="56" t="s">
        <v>28</v>
      </c>
      <c r="F15" s="54" t="s">
        <v>58</v>
      </c>
      <c r="G15" s="127"/>
      <c r="H15" s="57" t="str">
        <f t="shared" si="0"/>
        <v>ANO</v>
      </c>
      <c r="I15" s="58"/>
      <c r="J15" s="59"/>
      <c r="K15" s="60"/>
      <c r="L15" s="58"/>
      <c r="M15" s="58"/>
      <c r="N15" s="61"/>
      <c r="O15" s="62">
        <f t="shared" si="2"/>
        <v>4520</v>
      </c>
      <c r="P15" s="63">
        <v>2260</v>
      </c>
      <c r="Q15" s="132"/>
      <c r="R15" s="64">
        <f t="shared" si="5"/>
        <v>0</v>
      </c>
      <c r="S15" s="65" t="str">
        <f t="shared" si="6"/>
        <v xml:space="preserve"> </v>
      </c>
      <c r="T15" s="66"/>
      <c r="U15" s="66"/>
    </row>
    <row r="16" spans="2:21" ht="33.75" customHeight="1" thickBot="1" x14ac:dyDescent="0.3">
      <c r="B16" s="68">
        <v>10</v>
      </c>
      <c r="C16" s="69" t="s">
        <v>36</v>
      </c>
      <c r="D16" s="70">
        <v>3</v>
      </c>
      <c r="E16" s="71" t="s">
        <v>28</v>
      </c>
      <c r="F16" s="72" t="s">
        <v>59</v>
      </c>
      <c r="G16" s="128"/>
      <c r="H16" s="73" t="str">
        <f t="shared" si="0"/>
        <v>NE</v>
      </c>
      <c r="I16" s="58"/>
      <c r="J16" s="59"/>
      <c r="K16" s="60"/>
      <c r="L16" s="58"/>
      <c r="M16" s="58"/>
      <c r="N16" s="61"/>
      <c r="O16" s="74">
        <f t="shared" si="2"/>
        <v>1080</v>
      </c>
      <c r="P16" s="75">
        <v>360</v>
      </c>
      <c r="Q16" s="133"/>
      <c r="R16" s="76">
        <f t="shared" si="5"/>
        <v>0</v>
      </c>
      <c r="S16" s="77" t="str">
        <f t="shared" si="6"/>
        <v xml:space="preserve"> </v>
      </c>
      <c r="T16" s="66"/>
      <c r="U16" s="66"/>
    </row>
    <row r="17" spans="2:21" ht="83.25" customHeight="1" thickBot="1" x14ac:dyDescent="0.3">
      <c r="B17" s="78">
        <v>11</v>
      </c>
      <c r="C17" s="79" t="s">
        <v>37</v>
      </c>
      <c r="D17" s="80">
        <v>1</v>
      </c>
      <c r="E17" s="81" t="s">
        <v>28</v>
      </c>
      <c r="F17" s="79" t="s">
        <v>61</v>
      </c>
      <c r="G17" s="129"/>
      <c r="H17" s="82" t="s">
        <v>29</v>
      </c>
      <c r="I17" s="83" t="s">
        <v>30</v>
      </c>
      <c r="J17" s="83" t="s">
        <v>29</v>
      </c>
      <c r="K17" s="84"/>
      <c r="L17" s="83" t="s">
        <v>40</v>
      </c>
      <c r="M17" s="83" t="s">
        <v>41</v>
      </c>
      <c r="N17" s="85">
        <v>21</v>
      </c>
      <c r="O17" s="86">
        <f t="shared" si="2"/>
        <v>3300</v>
      </c>
      <c r="P17" s="87">
        <v>3300</v>
      </c>
      <c r="Q17" s="134"/>
      <c r="R17" s="88">
        <f t="shared" si="5"/>
        <v>0</v>
      </c>
      <c r="S17" s="89" t="str">
        <f t="shared" si="6"/>
        <v xml:space="preserve"> </v>
      </c>
      <c r="T17" s="81"/>
      <c r="U17" s="81" t="s">
        <v>13</v>
      </c>
    </row>
    <row r="18" spans="2:21" ht="74.25" customHeight="1" thickBot="1" x14ac:dyDescent="0.3">
      <c r="B18" s="78">
        <v>12</v>
      </c>
      <c r="C18" s="79" t="s">
        <v>54</v>
      </c>
      <c r="D18" s="80">
        <v>2</v>
      </c>
      <c r="E18" s="81" t="s">
        <v>28</v>
      </c>
      <c r="F18" s="79" t="s">
        <v>62</v>
      </c>
      <c r="G18" s="129"/>
      <c r="H18" s="82" t="str">
        <f t="shared" si="0"/>
        <v>ANO</v>
      </c>
      <c r="I18" s="83" t="s">
        <v>30</v>
      </c>
      <c r="J18" s="83" t="s">
        <v>29</v>
      </c>
      <c r="K18" s="84"/>
      <c r="L18" s="83" t="s">
        <v>42</v>
      </c>
      <c r="M18" s="83" t="s">
        <v>43</v>
      </c>
      <c r="N18" s="85">
        <v>21</v>
      </c>
      <c r="O18" s="86">
        <f t="shared" si="2"/>
        <v>4800</v>
      </c>
      <c r="P18" s="87">
        <v>2400</v>
      </c>
      <c r="Q18" s="134"/>
      <c r="R18" s="88">
        <f t="shared" si="3"/>
        <v>0</v>
      </c>
      <c r="S18" s="89" t="str">
        <f t="shared" si="4"/>
        <v xml:space="preserve"> </v>
      </c>
      <c r="T18" s="81"/>
      <c r="U18" s="81" t="s">
        <v>10</v>
      </c>
    </row>
    <row r="19" spans="2:21" ht="63" customHeight="1" thickBot="1" x14ac:dyDescent="0.3">
      <c r="B19" s="90">
        <v>13</v>
      </c>
      <c r="C19" s="91" t="s">
        <v>55</v>
      </c>
      <c r="D19" s="92">
        <v>4</v>
      </c>
      <c r="E19" s="93" t="s">
        <v>28</v>
      </c>
      <c r="F19" s="91" t="s">
        <v>60</v>
      </c>
      <c r="G19" s="130"/>
      <c r="H19" s="94" t="str">
        <f t="shared" si="0"/>
        <v>NE</v>
      </c>
      <c r="I19" s="95" t="s">
        <v>30</v>
      </c>
      <c r="J19" s="95" t="s">
        <v>29</v>
      </c>
      <c r="K19" s="96"/>
      <c r="L19" s="95" t="s">
        <v>44</v>
      </c>
      <c r="M19" s="95" t="s">
        <v>45</v>
      </c>
      <c r="N19" s="97">
        <v>21</v>
      </c>
      <c r="O19" s="98">
        <f t="shared" si="2"/>
        <v>6800</v>
      </c>
      <c r="P19" s="99">
        <v>1700</v>
      </c>
      <c r="Q19" s="135"/>
      <c r="R19" s="100">
        <f t="shared" si="3"/>
        <v>0</v>
      </c>
      <c r="S19" s="101" t="str">
        <f t="shared" si="4"/>
        <v xml:space="preserve"> </v>
      </c>
      <c r="T19" s="93"/>
      <c r="U19" s="93" t="s">
        <v>10</v>
      </c>
    </row>
    <row r="20" spans="2:21" ht="16.5" thickTop="1" thickBot="1" x14ac:dyDescent="0.3">
      <c r="C20" s="6"/>
      <c r="D20" s="6"/>
      <c r="E20" s="6"/>
      <c r="F20" s="6"/>
      <c r="G20" s="6"/>
      <c r="H20" s="6"/>
      <c r="I20" s="6"/>
      <c r="J20" s="6"/>
      <c r="N20" s="6"/>
      <c r="O20" s="6"/>
      <c r="R20" s="102"/>
    </row>
    <row r="21" spans="2:21" ht="60.75" customHeight="1" thickTop="1" thickBot="1" x14ac:dyDescent="0.3">
      <c r="B21" s="103" t="s">
        <v>15</v>
      </c>
      <c r="C21" s="104"/>
      <c r="D21" s="104"/>
      <c r="E21" s="104"/>
      <c r="F21" s="104"/>
      <c r="G21" s="104"/>
      <c r="H21" s="105"/>
      <c r="I21" s="106"/>
      <c r="J21" s="106"/>
      <c r="K21" s="106"/>
      <c r="L21" s="30"/>
      <c r="M21" s="30"/>
      <c r="N21" s="107"/>
      <c r="O21" s="107"/>
      <c r="P21" s="108" t="s">
        <v>11</v>
      </c>
      <c r="Q21" s="109" t="s">
        <v>12</v>
      </c>
      <c r="R21" s="110"/>
      <c r="S21" s="111"/>
      <c r="T21" s="29"/>
      <c r="U21" s="112"/>
    </row>
    <row r="22" spans="2:21" ht="33.75" customHeight="1" thickTop="1" thickBot="1" x14ac:dyDescent="0.3">
      <c r="B22" s="113" t="s">
        <v>16</v>
      </c>
      <c r="C22" s="114"/>
      <c r="D22" s="114"/>
      <c r="E22" s="114"/>
      <c r="F22" s="114"/>
      <c r="G22" s="114"/>
      <c r="H22" s="115"/>
      <c r="I22" s="116"/>
      <c r="L22" s="8"/>
      <c r="M22" s="8"/>
      <c r="N22" s="117"/>
      <c r="O22" s="117"/>
      <c r="P22" s="118">
        <f>SUM(O7:O19)</f>
        <v>66010</v>
      </c>
      <c r="Q22" s="119">
        <f>SUM(R7:R19)</f>
        <v>0</v>
      </c>
      <c r="R22" s="120"/>
      <c r="S22" s="121"/>
    </row>
    <row r="23" spans="2:21" ht="14.25" customHeight="1" thickTop="1" x14ac:dyDescent="0.25"/>
    <row r="24" spans="2:21" ht="14.25" customHeight="1" x14ac:dyDescent="0.25">
      <c r="B24" s="124"/>
    </row>
    <row r="25" spans="2:21" ht="14.25" customHeight="1" x14ac:dyDescent="0.25">
      <c r="B25" s="125"/>
      <c r="C25" s="124"/>
    </row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</sheetData>
  <sheetProtection algorithmName="SHA-512" hashValue="uX3wbYOPUFmNwtCMbyg7Z6wRgpwESVTsM4+SccWD5NzB6qmd/n7kAxyngtapCk6I1ECMppVXg0kwxFnwqix6XA==" saltValue="QZAUJeyS1N5zVJNgIXd25w==" spinCount="100000" sheet="1" objects="1" scenarios="1"/>
  <mergeCells count="13">
    <mergeCell ref="B22:G22"/>
    <mergeCell ref="Q22:S22"/>
    <mergeCell ref="I7:I16"/>
    <mergeCell ref="J7:J16"/>
    <mergeCell ref="K7:K16"/>
    <mergeCell ref="B1:C1"/>
    <mergeCell ref="B21:G21"/>
    <mergeCell ref="Q21:S21"/>
    <mergeCell ref="L7:L16"/>
    <mergeCell ref="M7:M16"/>
    <mergeCell ref="N7:N16"/>
    <mergeCell ref="T7:T16"/>
    <mergeCell ref="U7:U16"/>
  </mergeCells>
  <conditionalFormatting sqref="B7:B19">
    <cfRule type="containsBlanks" dxfId="15" priority="61">
      <formula>LEN(TRIM(B7))=0</formula>
    </cfRule>
  </conditionalFormatting>
  <conditionalFormatting sqref="B7:B19">
    <cfRule type="cellIs" dxfId="14" priority="56" operator="greaterThanOrEqual">
      <formula>1</formula>
    </cfRule>
  </conditionalFormatting>
  <conditionalFormatting sqref="S7:S19">
    <cfRule type="cellIs" dxfId="13" priority="53" operator="equal">
      <formula>"VYHOVUJE"</formula>
    </cfRule>
  </conditionalFormatting>
  <conditionalFormatting sqref="S7:S19">
    <cfRule type="cellIs" dxfId="12" priority="52" operator="equal">
      <formula>"NEVYHOVUJE"</formula>
    </cfRule>
  </conditionalFormatting>
  <conditionalFormatting sqref="G7:G19 Q7:Q19">
    <cfRule type="containsBlanks" dxfId="11" priority="33">
      <formula>LEN(TRIM(G7))=0</formula>
    </cfRule>
  </conditionalFormatting>
  <conditionalFormatting sqref="G7:G19 Q7:Q19">
    <cfRule type="notContainsBlanks" dxfId="10" priority="31">
      <formula>LEN(TRIM(G7))&gt;0</formula>
    </cfRule>
  </conditionalFormatting>
  <conditionalFormatting sqref="G7:G19 Q7:Q19">
    <cfRule type="notContainsBlanks" dxfId="9" priority="30">
      <formula>LEN(TRIM(G7))&gt;0</formula>
    </cfRule>
  </conditionalFormatting>
  <conditionalFormatting sqref="G7:G19">
    <cfRule type="notContainsBlanks" dxfId="8" priority="29">
      <formula>LEN(TRIM(G7))&gt;0</formula>
    </cfRule>
  </conditionalFormatting>
  <conditionalFormatting sqref="H7:H19">
    <cfRule type="containsBlanks" dxfId="7" priority="7">
      <formula>LEN(TRIM(H7))=0</formula>
    </cfRule>
  </conditionalFormatting>
  <conditionalFormatting sqref="H7:H19">
    <cfRule type="notContainsBlanks" dxfId="6" priority="8">
      <formula>LEN(TRIM(H7))&gt;0</formula>
    </cfRule>
  </conditionalFormatting>
  <conditionalFormatting sqref="H7:H19">
    <cfRule type="containsText" dxfId="5" priority="6" operator="containsText" text="ANO">
      <formula>NOT(ISERROR(SEARCH("ANO",H7)))</formula>
    </cfRule>
  </conditionalFormatting>
  <conditionalFormatting sqref="D11:D18">
    <cfRule type="containsBlanks" dxfId="4" priority="5">
      <formula>LEN(TRIM(D11))=0</formula>
    </cfRule>
  </conditionalFormatting>
  <conditionalFormatting sqref="D9:D10">
    <cfRule type="containsBlanks" dxfId="3" priority="4">
      <formula>LEN(TRIM(D9))=0</formula>
    </cfRule>
  </conditionalFormatting>
  <conditionalFormatting sqref="D7">
    <cfRule type="containsBlanks" dxfId="2" priority="3">
      <formula>LEN(TRIM(D7))=0</formula>
    </cfRule>
  </conditionalFormatting>
  <conditionalFormatting sqref="D8">
    <cfRule type="containsBlanks" dxfId="1" priority="2">
      <formula>LEN(TRIM(D8))=0</formula>
    </cfRule>
  </conditionalFormatting>
  <conditionalFormatting sqref="D19">
    <cfRule type="containsBlanks" dxfId="0" priority="1">
      <formula>LEN(TRIM(D19))=0</formula>
    </cfRule>
  </conditionalFormatting>
  <dataValidations count="3">
    <dataValidation type="list" showInputMessage="1" showErrorMessage="1" sqref="J7 H7:H19" xr:uid="{00000000-0002-0000-0000-000001000000}">
      <formula1>"ANO,NE"</formula1>
    </dataValidation>
    <dataValidation type="list" showInputMessage="1" showErrorMessage="1" sqref="E7:E19" xr:uid="{159DAAFD-6896-4978-AA3F-71BA9184D97F}">
      <formula1>"ks,bal,sada,"</formula1>
    </dataValidation>
    <dataValidation type="list" allowBlank="1" showInputMessage="1" showErrorMessage="1" sqref="J17 J18 J19" xr:uid="{1ED62328-5529-4B89-B39E-02F108730F5E}">
      <formula1>"ANO,NE"</formula1>
    </dataValidation>
  </dataValidations>
  <pageMargins left="0.11811023622047245" right="0.15748031496062992" top="0.27" bottom="0.26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2022-04-08T12:06:26Z</cp:lastPrinted>
  <dcterms:created xsi:type="dcterms:W3CDTF">2014-03-05T12:43:32Z</dcterms:created>
  <dcterms:modified xsi:type="dcterms:W3CDTF">2022-04-14T08:10:18Z</dcterms:modified>
</cp:coreProperties>
</file>